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DieseArbeitsmappe" defaultThemeVersion="124226"/>
  <bookViews>
    <workbookView xWindow="240" yWindow="1035" windowWidth="15600" windowHeight="633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M63" i="18"/>
  <c r="F53" i="18"/>
  <c r="K53" i="18"/>
  <c r="D32" i="18"/>
  <c r="K31" i="18" s="1"/>
  <c r="I53" i="18"/>
  <c r="N53" i="18"/>
  <c r="E53" i="18"/>
  <c r="J53" i="18"/>
  <c r="F63" i="18"/>
  <c r="K63" i="18"/>
  <c r="D22" i="18"/>
  <c r="H21" i="18" s="1"/>
  <c r="G53" i="18"/>
  <c r="M53" i="18"/>
  <c r="I63" i="18"/>
  <c r="N63" i="18"/>
  <c r="J21" i="18"/>
  <c r="I21" i="18"/>
  <c r="L21" i="18"/>
  <c r="N31" i="18"/>
  <c r="H53" i="18"/>
  <c r="H63" i="18"/>
  <c r="D24" i="15"/>
  <c r="C23" i="15"/>
  <c r="G31" i="18" l="1"/>
  <c r="M21" i="18"/>
  <c r="H31" i="18"/>
  <c r="F21" i="18"/>
  <c r="D56" i="18"/>
  <c r="J55" i="18" s="1"/>
  <c r="I31" i="18"/>
  <c r="L31" i="18"/>
  <c r="M31" i="18"/>
  <c r="G21" i="18"/>
  <c r="N21" i="18"/>
  <c r="F31" i="18"/>
  <c r="K21" i="18"/>
  <c r="J31" i="18"/>
  <c r="E31" i="18" s="1"/>
  <c r="D66" i="18"/>
  <c r="K65" i="18" s="1"/>
  <c r="M65" i="18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21" i="18" l="1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S12" i="7"/>
  <c r="T12" i="7"/>
  <c r="U12" i="7"/>
  <c r="V12" i="7"/>
  <c r="W12" i="7"/>
  <c r="R12" i="7"/>
  <c r="E65" i="18" l="1"/>
  <c r="X12" i="7"/>
  <c r="X13" i="7"/>
  <c r="X11" i="7"/>
  <c r="X16" i="7"/>
  <c r="X15" i="7"/>
  <c r="X17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8" i="8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18" i="7" l="1"/>
  <c r="F18" i="7"/>
  <c r="I17" i="7"/>
  <c r="K16" i="7"/>
  <c r="M15" i="7"/>
  <c r="O14" i="7"/>
  <c r="F14" i="7"/>
  <c r="I13" i="7"/>
  <c r="K12" i="7"/>
  <c r="M18" i="7"/>
  <c r="O17" i="7"/>
  <c r="I16" i="7"/>
  <c r="M14" i="7"/>
  <c r="F13" i="7"/>
  <c r="P16" i="7"/>
  <c r="N13" i="7"/>
  <c r="F16" i="7"/>
  <c r="O12" i="7"/>
  <c r="P15" i="7"/>
  <c r="N12" i="7"/>
  <c r="N18" i="7"/>
  <c r="P17" i="7"/>
  <c r="H17" i="7"/>
  <c r="J16" i="7"/>
  <c r="L15" i="7"/>
  <c r="N14" i="7"/>
  <c r="P13" i="7"/>
  <c r="H13" i="7"/>
  <c r="J12" i="7"/>
  <c r="F17" i="7"/>
  <c r="K15" i="7"/>
  <c r="O13" i="7"/>
  <c r="I12" i="7"/>
  <c r="N17" i="7"/>
  <c r="L14" i="7"/>
  <c r="H12" i="7"/>
  <c r="M17" i="7"/>
  <c r="K14" i="7"/>
  <c r="L17" i="7"/>
  <c r="J14" i="7"/>
  <c r="J15" i="7"/>
  <c r="O16" i="7"/>
  <c r="F12" i="7"/>
  <c r="J18" i="7"/>
  <c r="H15" i="7"/>
  <c r="I18" i="7"/>
  <c r="K17" i="7"/>
  <c r="M16" i="7"/>
  <c r="O15" i="7"/>
  <c r="F15" i="7"/>
  <c r="I14" i="7"/>
  <c r="K13" i="7"/>
  <c r="M12" i="7"/>
  <c r="P18" i="7"/>
  <c r="H18" i="7"/>
  <c r="J17" i="7"/>
  <c r="L16" i="7"/>
  <c r="N15" i="7"/>
  <c r="P14" i="7"/>
  <c r="H14" i="7"/>
  <c r="J13" i="7"/>
  <c r="L12" i="7"/>
  <c r="L18" i="7"/>
  <c r="H16" i="7"/>
  <c r="P12" i="7"/>
  <c r="K18" i="7"/>
  <c r="I15" i="7"/>
  <c r="M13" i="7"/>
  <c r="N16" i="7"/>
  <c r="L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12" i="7"/>
  <c r="Q16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<sst xmlns="http://schemas.openxmlformats.org/spreadsheetml/2006/main" count="1360" uniqueCount="673">
  <si>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</si>
  <si>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</si>
  <si>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</si>
  <si>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</si>
  <si>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</si>
  <si>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</si>
  <si>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</si>
  <si>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</si>
  <si>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</si>
  <si>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</si>
  <si>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</si>
  <si>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</si>
  <si>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</si>
  <si>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</si>
  <si>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</si>
  <si>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</si>
  <si>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</si>
  <si>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</si>
  <si>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</si>
  <si>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</si>
  <si>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</si>
  <si>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</si>
  <si>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</si>
  <si>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</si>
  <si>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</si>
  <si>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</si>
  <si>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</si>
  <si>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</si>
  <si>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</si>
  <si>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</si>
  <si>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</si>
  <si>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</si>
  <si>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</si>
  <si>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</si>
  <si>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</si>
  <si>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</si>
  <si>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</si>
  <si>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</si>
  <si>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</si>
  <si>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</si>
  <si>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</si>
  <si>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</si>
  <si>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</si>
  <si>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</si>
  <si>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</si>
  <si>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</si>
  <si>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</si>
  <si>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</si>
  <si>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</si>
  <si>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</si>
  <si>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</si>
  <si>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</si>
  <si>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</si>
  <si>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</si>
  <si>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</si>
  <si>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</si>
  <si>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</si>
  <si>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</si>
  <si>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</si>
  <si>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</si>
  <si>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</si>
  <si>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</si>
  <si>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</si>
  <si>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</si>
  <si>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</si>
  <si>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</si>
  <si>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</si>
  <si>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</si>
  <si>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</si>
  <si>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</si>
  <si>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</si>
  <si>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</si>
  <si>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</si>
  <si>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</si>
  <si>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</si>
  <si>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</si>
  <si>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</si>
  <si>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</si>
  <si>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</si>
  <si>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</si>
  <si>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</si>
  <si>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</si>
  <si>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</si>
  <si>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</si>
  <si>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</si>
  <si>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</si>
  <si>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</si>
  <si>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</si>
  <si>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</si>
  <si>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</si>
  <si>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</si>
  <si>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</si>
  <si>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</si>
  <si>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</si>
  <si>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</si>
  <si>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</si>
  <si>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</si>
  <si>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</si>
  <si>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</si>
  <si>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</si>
  <si>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</si>
  <si>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</si>
  <si>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</si>
  <si>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</si>
  <si>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</si>
  <si>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</si>
  <si>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</si>
  <si>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</si>
  <si>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</si>
  <si>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</si>
  <si>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</si>
  <si>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</si>
  <si>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</si>
  <si>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</si>
  <si>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</si>
  <si>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</si>
  <si>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</si>
  <si>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</si>
  <si>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</si>
  <si>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</si>
  <si>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</si>
  <si>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</si>
  <si>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</si>
  <si>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</si>
  <si>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</si>
  <si>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</si>
  <si>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</si>
  <si>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</si>
  <si>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</si>
  <si>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</si>
  <si>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</si>
  <si>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</si>
  <si>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</si>
  <si>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</si>
  <si>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</si>
  <si>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</si>
  <si>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</si>
  <si>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</si>
  <si>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</si>
  <si>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</si>
  <si>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</si>
  <si>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</si>
  <si>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</si>
  <si>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</si>
  <si>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</si>
  <si>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</si>
  <si>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</si>
  <si>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</si>
  <si>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</si>
  <si>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</si>
  <si>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</si>
  <si>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</si>
  <si>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</si>
  <si>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</si>
  <si>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</si>
  <si>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</si>
  <si>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</si>
  <si>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</si>
  <si>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</si>
  <si>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</si>
  <si>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</si>
  <si>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</si>
  <si>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</si>
  <si>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</si>
  <si>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</si>
  <si>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</si>
  <si>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</si>
  <si>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</si>
  <si>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</si>
  <si>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</si>
  <si>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</si>
  <si>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</si>
  <si>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</si>
  <si>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</si>
  <si>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</si>
  <si>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</si>
  <si>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</si>
  <si>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</si>
  <si>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</si>
  <si>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</si>
  <si>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</si>
  <si>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</si>
  <si>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</si>
  <si>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</si>
  <si>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</si>
  <si>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</si>
  <si>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</si>
  <si>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</si>
  <si>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</si>
  <si>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</si>
  <si>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</si>
  <si>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</si>
  <si>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</si>
  <si>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</si>
  <si>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</si>
  <si>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</si>
  <si>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</si>
  <si>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</si>
  <si>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</si>
  <si>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</si>
  <si>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</si>
  <si>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</si>
  <si>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</si>
  <si>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</si>
  <si>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</si>
  <si>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</si>
  <si>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</si>
  <si>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</si>
  <si>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</si>
  <si>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</si>
  <si>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</si>
  <si>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</si>
  <si>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</si>
  <si>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</si>
  <si>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</si>
  <si>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</si>
  <si>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</si>
  <si>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</si>
  <si>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</si>
  <si>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</si>
  <si>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</si>
  <si>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</si>
  <si>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</si>
  <si>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</si>
  <si>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</si>
  <si>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</si>
  <si>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</si>
  <si>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</si>
  <si>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</si>
  <si>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</si>
  <si>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</si>
  <si>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</si>
  <si>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</si>
  <si>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</si>
  <si>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</si>
  <si>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</si>
  <si>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</si>
  <si>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</si>
  <si>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</si>
  <si>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</si>
  <si>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</si>
  <si>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</si>
  <si>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</si>
  <si>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</si>
  <si>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</si>
  <si>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</si>
  <si>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</si>
  <si>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</si>
  <si>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</si>
  <si>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</si>
  <si>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</si>
  <si>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</si>
  <si>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</si>
  <si>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</si>
  <si>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</si>
  <si>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</si>
  <si>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</si>
  <si>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</si>
  <si>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</si>
  <si>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</si>
  <si>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</si>
  <si>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</si>
  <si>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</si>
  <si>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</si>
  <si>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</si>
  <si>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</si>
  <si>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</si>
  <si>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</si>
  <si>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</si>
  <si>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</si>
  <si>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</si>
  <si>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</si>
  <si>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</si>
  <si>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</si>
  <si>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</si>
  <si>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</si>
  <si>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</si>
  <si>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</si>
  <si>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</si>
  <si>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</si>
  <si>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</si>
  <si>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</si>
  <si>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</si>
  <si>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</si>
  <si>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</si>
  <si>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</si>
  <si>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</si>
  <si>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</si>
  <si>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</si>
  <si>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</si>
  <si>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</si>
  <si>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</si>
  <si>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</si>
  <si>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</si>
  <si>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</si>
  <si>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</si>
  <si>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</si>
  <si>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</si>
  <si>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</si>
  <si>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</si>
  <si>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</si>
  <si>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</si>
  <si>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</si>
  <si>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</si>
  <si>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</si>
  <si>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</si>
  <si>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</si>
  <si>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</si>
  <si>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</si>
  <si>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</si>
  <si>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</si>
  <si>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</si>
  <si>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</si>
  <si>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</si>
  <si>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</si>
  <si>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</si>
  <si>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</si>
  <si>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</si>
  <si>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</si>
  <si>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</si>
  <si>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</si>
  <si>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</si>
  <si>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</si>
  <si>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</si>
  <si>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</si>
  <si>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</si>
  <si>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</si>
  <si>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</si>
  <si>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</si>
  <si>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</si>
  <si>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</si>
  <si>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</si>
  <si>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</si>
  <si>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</si>
  <si>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</si>
  <si>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</si>
  <si>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</si>
  <si>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</si>
  <si>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</si>
  <si>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</si>
  <si>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</si>
  <si>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</si>
  <si>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</si>
  <si>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</si>
  <si>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</si>
  <si>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</si>
  <si>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</si>
  <si>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</si>
  <si>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</si>
  <si>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</si>
  <si>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</si>
  <si>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</si>
  <si>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</si>
  <si>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</si>
  <si>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</si>
  <si>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</si>
  <si>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</si>
  <si>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</si>
  <si>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</si>
  <si>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</si>
  <si>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</si>
  <si>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</si>
  <si>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</si>
  <si>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</si>
  <si>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</si>
  <si>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</si>
  <si>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</si>
  <si>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</si>
  <si>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</si>
  <si>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</si>
  <si>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</si>
  <si>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</si>
  <si>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</si>
  <si>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</si>
  <si>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</si>
  <si>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</si>
  <si>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</si>
  <si>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</si>
  <si>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</si>
  <si>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</si>
  <si>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</si>
  <si>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</si>
  <si>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</si>
  <si>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</si>
  <si>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</si>
  <si>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</si>
  <si>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</si>
  <si>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</si>
  <si>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</si>
  <si>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</si>
  <si>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</si>
  <si>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</si>
  <si>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</si>
  <si>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</si>
  <si>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</si>
  <si>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</si>
  <si>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</si>
  <si>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</si>
  <si>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</si>
  <si>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</si>
  <si>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</si>
  <si>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</si>
  <si>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</si>
  <si>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</si>
  <si>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</si>
  <si>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</si>
  <si>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</si>
  <si>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</si>
  <si>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</si>
  <si>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</si>
  <si>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</si>
  <si>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</si>
  <si>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</si>
  <si>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</si>
  <si>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</si>
  <si>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</si>
  <si>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</si>
  <si>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</si>
  <si>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</si>
  <si>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</si>
  <si>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</si>
  <si>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</si>
  <si>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</si>
  <si>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</si>
  <si>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</si>
  <si>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</si>
  <si>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</si>
  <si>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</si>
  <si>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</si>
  <si>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</si>
  <si>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</si>
  <si>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</si>
  <si>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</si>
  <si>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</si>
  <si>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</si>
  <si>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</si>
  <si>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</si>
  <si>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</si>
  <si>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</si>
  <si>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</si>
  <si>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</si>
  <si>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</si>
  <si>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</si>
  <si>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</si>
  <si>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</si>
  <si>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</si>
  <si>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</si>
  <si>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</si>
  <si>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</si>
  <si>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</si>
  <si>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</si>
  <si>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</si>
  <si>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</si>
  <si>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</si>
  <si>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</si>
  <si>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</si>
  <si>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</si>
  <si>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</si>
  <si>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</si>
  <si>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</si>
  <si>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</si>
  <si>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</si>
  <si>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</si>
  <si>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</si>
  <si>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</si>
  <si>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</si>
  <si>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</si>
  <si>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</si>
  <si>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</si>
  <si>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</si>
  <si>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</si>
  <si>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</si>
  <si>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</si>
  <si>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</si>
  <si>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</si>
  <si>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</si>
  <si>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</si>
  <si>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</si>
  <si>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</si>
  <si>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</si>
  <si>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</si>
  <si>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</si>
  <si>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</si>
  <si>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</si>
  <si>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</si>
  <si>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</si>
  <si>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</si>
  <si>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</si>
  <si>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</si>
  <si>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</si>
  <si>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</si>
  <si>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</si>
  <si>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</si>
  <si>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</si>
  <si>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</si>
  <si>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</si>
  <si>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</si>
  <si>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</si>
  <si>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</si>
  <si>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</si>
  <si>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</si>
  <si>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</si>
  <si>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</si>
  <si>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</si>
  <si>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</si>
  <si>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</si>
  <si>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</si>
  <si>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</si>
  <si>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</si>
  <si>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</si>
  <si>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</si>
  <si>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</si>
  <si>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</si>
  <si>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</si>
  <si>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</si>
  <si>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</si>
  <si>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</si>
  <si>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</si>
  <si>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</si>
  <si>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</si>
  <si>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</si>
  <si>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</si>
  <si>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</si>
  <si>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</si>
  <si>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</si>
  <si>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</si>
  <si>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</si>
  <si>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</si>
  <si>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</si>
  <si>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</si>
  <si>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</si>
  <si>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</si>
  <si>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</si>
  <si>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</si>
  <si>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</si>
  <si>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</si>
  <si>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</si>
  <si>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</si>
  <si>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</si>
  <si>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</si>
  <si>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</si>
  <si>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</si>
  <si>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</si>
  <si>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</si>
  <si>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</si>
  <si>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</si>
  <si>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</si>
  <si>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</si>
  <si>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</si>
  <si>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</si>
  <si>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</si>
  <si>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</si>
  <si>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</si>
  <si>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</si>
  <si>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</si>
  <si>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</si>
  <si>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</si>
  <si>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</si>
  <si>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</si>
  <si>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</si>
  <si>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</si>
  <si>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</si>
  <si>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</si>
  <si>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</si>
  <si>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</si>
  <si>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</si>
  <si>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</si>
  <si>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</si>
  <si>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</si>
  <si>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</si>
  <si>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</si>
  <si>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</si>
  <si>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</si>
  <si>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</si>
  <si>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</si>
  <si>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</si>
  <si>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</si>
  <si>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</si>
  <si>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</si>
  <si>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</si>
  <si>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</si>
  <si>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</si>
  <si>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</si>
  <si>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</si>
  <si>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</si>
  <si>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</si>
  <si>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</si>
  <si>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</si>
  <si>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</si>
  <si>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</si>
  <si>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</si>
  <si>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</si>
  <si>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</si>
  <si>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</si>
  <si>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</si>
  <si>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</si>
  <si>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</si>
  <si>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</si>
  <si>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</si>
  <si>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</si>
  <si>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</si>
  <si>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</si>
  <si>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</si>
  <si>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</si>
  <si>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</si>
  <si>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</si>
  <si>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</si>
  <si>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</si>
  <si>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</si>
  <si>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</si>
  <si>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</si>
  <si>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</si>
  <si>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</si>
  <si>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</si>
  <si>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</si>
  <si>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</si>
  <si>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</si>
  <si>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</si>
  <si>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</si>
  <si>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</si>
  <si>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</si>
  <si>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</si>
  <si>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</si>
  <si>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</si>
  <si>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</si>
  <si>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</si>
  <si>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</si>
  <si>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</si>
  <si>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</si>
  <si>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</si>
  <si>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</si>
  <si>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</si>
  <si>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</si>
  <si>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</si>
  <si>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</si>
  <si>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</si>
  <si>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</si>
  <si>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</si>
  <si>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</si>
  <si>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</si>
  <si>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</si>
  <si>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</si>
  <si>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</si>
  <si>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</si>
  <si>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</si>
  <si>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</si>
  <si>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</si>
  <si>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</si>
  <si>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</si>
  <si>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</si>
  <si>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</si>
  <si>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</si>
  <si>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</si>
  <si>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</si>
  <si>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</si>
  <si>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</si>
  <si>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</si>
  <si>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</si>
  <si>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Netzgesellschaft Eisenberg mbH</t>
  </si>
  <si>
    <t>9870097600001</t>
  </si>
  <si>
    <t>Etzdorfer Str. 2</t>
  </si>
  <si>
    <t>Eisenberg</t>
  </si>
  <si>
    <t>Netzgebiet Eisenberg</t>
  </si>
  <si>
    <t>Herr Frank Germar</t>
  </si>
  <si>
    <t>netzbetrieb@netz-eisenberg.de</t>
  </si>
  <si>
    <t>036691/66628</t>
  </si>
  <si>
    <t>Osterfeld</t>
  </si>
  <si>
    <t>DE_HEF04</t>
  </si>
  <si>
    <t>DE_HMF04</t>
  </si>
  <si>
    <t>DE_GHA04</t>
  </si>
  <si>
    <t>DE_GMK03</t>
  </si>
  <si>
    <t>DE_GBD03</t>
  </si>
  <si>
    <t>DE_GKO03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</si>
</sst>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E17" sqref="E17"/>
    </sheetView>
  </sheetViews>
  <sheetFormatPr baseColWidth="10" defaultColWidth="0" defaultRowHeight="15" zeroHeight="1"/>
  <cols>
    <col min="1" max="1" width="2.875" customWidth="1"/>
    <col min="2" max="15" width="11.375" customWidth="1"/>
    <col min="16" max="16384" width="11.37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s="8" t="s">
        <v>656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653</v>
      </c>
    </row>
    <row r="12" spans="2:7" s="8" customFormat="1">
      <c r="B12" s="8" t="s">
        <v>657</v>
      </c>
    </row>
    <row r="13" spans="2:7" s="8" customFormat="1">
      <c r="B13" s="8" t="s">
        <v>654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3" sqref="D13"/>
    </sheetView>
  </sheetViews>
  <sheetFormatPr baseColWidth="10" defaultColWidth="0" defaultRowHeight="15" zeroHeight="1"/>
  <cols>
    <col min="1" max="1" width="2.875" style="8" customWidth="1"/>
    <col min="2" max="2" width="5.875" style="2" customWidth="1"/>
    <col min="3" max="3" width="65" customWidth="1"/>
    <col min="4" max="4" width="49.125" customWidth="1"/>
    <col min="5" max="5" width="11.375" customWidth="1"/>
    <col min="6" max="6" width="75.75" hidden="1" customWidth="1"/>
    <col min="7" max="16384" width="11.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42643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41913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658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485</v>
      </c>
      <c r="D11" s="331" t="s">
        <v>659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660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7607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661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663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460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Eisenberg</v>
      </c>
      <c r="E28" s="38"/>
      <c r="F28" s="11"/>
      <c r="G28" s="2"/>
    </row>
    <row r="29" spans="1:15">
      <c r="B29" s="15"/>
      <c r="C29" s="22" t="s">
        <v>396</v>
      </c>
      <c r="D29" s="45" t="s">
        <v>662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11" sqref="D11"/>
    </sheetView>
  </sheetViews>
  <sheetFormatPr baseColWidth="10" defaultColWidth="0" defaultRowHeight="18" customHeight="1"/>
  <cols>
    <col min="1" max="1" width="2.875" style="8" customWidth="1"/>
    <col min="2" max="2" width="5.875" style="8" customWidth="1"/>
    <col min="3" max="3" width="51.375" style="8" customWidth="1"/>
    <col min="4" max="4" width="33.125" style="8" customWidth="1"/>
    <col min="5" max="5" width="26.625" style="8" customWidth="1"/>
    <col min="6" max="39" width="8.875" style="13" hidden="1" customWidth="1"/>
    <col min="40" max="16384" width="8.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Netzgesellschaft Eisenberg 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Netzgebiet Eisenberg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9870097600001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41913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431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429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135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571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574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495</v>
      </c>
      <c r="D35" s="42">
        <v>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366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367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661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F26" sqref="F26"/>
    </sheetView>
  </sheetViews>
  <sheetFormatPr baseColWidth="10" defaultColWidth="0" defaultRowHeight="15" zeroHeight="1"/>
  <cols>
    <col min="1" max="1" width="2.875" style="127" customWidth="1"/>
    <col min="2" max="2" width="5.375" style="127" customWidth="1"/>
    <col min="3" max="3" width="37.625" style="127" customWidth="1"/>
    <col min="4" max="4" width="12.625" style="127" customWidth="1"/>
    <col min="5" max="14" width="12.75" style="127" customWidth="1"/>
    <col min="15" max="15" width="34.125" style="127" customWidth="1"/>
    <col min="16" max="16" width="7.25" style="169" customWidth="1"/>
    <col min="17" max="18" width="7.25" style="207" hidden="1" customWidth="1"/>
    <col min="19" max="19" width="13.375" style="207" hidden="1" customWidth="1"/>
    <col min="20" max="20" width="23.625" style="207" hidden="1" customWidth="1"/>
    <col min="21" max="21" width="5.375" style="207" hidden="1" customWidth="1"/>
    <col min="22" max="22" width="5" style="207" hidden="1" customWidth="1"/>
    <col min="23" max="23" width="5.25" style="207" hidden="1" customWidth="1"/>
    <col min="24" max="24" width="5" style="207" hidden="1" customWidth="1"/>
    <col min="25" max="25" width="8.125" style="207" hidden="1" customWidth="1"/>
    <col min="26" max="26" width="11.75" style="207" hidden="1" customWidth="1"/>
    <col min="27" max="27" width="8.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375" style="57" hidden="1" customWidth="1"/>
    <col min="38" max="38" width="4" style="57" hidden="1" customWidth="1"/>
    <col min="39" max="47" width="4.375" style="57" hidden="1" customWidth="1"/>
    <col min="48" max="48" width="4" style="57" hidden="1" customWidth="1"/>
    <col min="49" max="16383" width="22.6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Netzbetreiber!D9</f>
        <v>Netzgesellschaft Eisenberg mbH</v>
      </c>
      <c r="F4" s="330"/>
      <c r="G4" s="330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Netzgebiet Eisenberg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9870097600001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41913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Eisenberg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388</v>
      </c>
      <c r="D15" s="343"/>
      <c r="E15" s="89" t="s">
        <v>450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139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493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666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230630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452</v>
      </c>
      <c r="D34" s="152" t="s">
        <v>451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534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Osterfeld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230630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444</v>
      </c>
      <c r="D70" s="118" t="s">
        <v>534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75" style="127" customWidth="1"/>
    <col min="2" max="2" width="5.375" style="127" customWidth="1"/>
    <col min="3" max="3" width="37.625" style="127" customWidth="1"/>
    <col min="4" max="4" width="12.625" style="127" customWidth="1"/>
    <col min="5" max="14" width="12.75" style="127" customWidth="1"/>
    <col min="15" max="15" width="34.125" style="127" customWidth="1"/>
    <col min="16" max="16" width="7.25" style="169" customWidth="1"/>
    <col min="17" max="18" width="7.25" style="207" hidden="1" customWidth="1"/>
    <col min="19" max="19" width="13.375" style="207" hidden="1" customWidth="1"/>
    <col min="20" max="20" width="23.625" style="207" hidden="1" customWidth="1"/>
    <col min="21" max="21" width="5.375" style="207" hidden="1" customWidth="1"/>
    <col min="22" max="22" width="5" style="207" hidden="1" customWidth="1"/>
    <col min="23" max="23" width="5.25" style="207" hidden="1" customWidth="1"/>
    <col min="24" max="24" width="5" style="207" hidden="1" customWidth="1"/>
    <col min="25" max="25" width="8.125" style="207" hidden="1" customWidth="1"/>
    <col min="26" max="26" width="11.75" style="207" hidden="1" customWidth="1"/>
    <col min="27" max="27" width="8.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375" style="57" hidden="1" customWidth="1"/>
    <col min="38" max="38" width="4" style="57" hidden="1" customWidth="1"/>
    <col min="39" max="47" width="4.375" style="57" hidden="1" customWidth="1"/>
    <col min="48" max="48" width="4" style="57" hidden="1" customWidth="1"/>
    <col min="49" max="16383" width="22.6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Netzbetreiber!$D$9</f>
        <v>Netzgesellschaft Eisenberg 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Netzgebiet Eisenberg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9870097600001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41913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388</v>
      </c>
      <c r="D15" s="343"/>
      <c r="E15" s="89" t="s">
        <v>450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493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452</v>
      </c>
      <c r="D34" s="152" t="s">
        <v>451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534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444</v>
      </c>
      <c r="D70" s="118" t="s">
        <v>534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27" sqref="J27"/>
    </sheetView>
  </sheetViews>
  <sheetFormatPr baseColWidth="10" defaultColWidth="0" defaultRowHeight="15" zeroHeight="1"/>
  <cols>
    <col min="1" max="1" width="2.875" style="127" customWidth="1"/>
    <col min="2" max="2" width="8" style="127" customWidth="1"/>
    <col min="3" max="3" width="37.375" style="127" customWidth="1"/>
    <col min="4" max="4" width="10.75" style="127" customWidth="1"/>
    <col min="5" max="6" width="11.375" style="127" customWidth="1"/>
    <col min="8" max="8" width="12.75" style="127" customWidth="1"/>
    <col min="9" max="9" width="15.375" style="127" customWidth="1"/>
    <col min="10" max="11" width="12.75" style="127" customWidth="1"/>
    <col min="12" max="12" width="11.375" style="127" customWidth="1"/>
    <col min="13" max="16" width="12.75" style="127" customWidth="1"/>
    <col min="17" max="17" width="14.125" style="127" customWidth="1"/>
    <col min="18" max="24" width="11.375" style="127" customWidth="1"/>
    <col min="25" max="25" width="20.125" style="127" customWidth="1"/>
    <col min="26" max="26" width="11.375" style="127" customWidth="1"/>
    <col min="27" max="16384" width="11.37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Netzgesellschaft Eisenberg mbH</v>
      </c>
      <c r="E5" s="129"/>
      <c r="J5" s="88" t="s">
        <v>497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Netzgebiet Eisenberg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9870097600001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41913</v>
      </c>
      <c r="E8" s="129"/>
      <c r="F8" s="129"/>
      <c r="H8" s="127" t="s">
        <v>495</v>
      </c>
      <c r="J8" s="131">
        <f>COUNTA(D12:D100)</f>
        <v>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494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.75" thickBot="1">
      <c r="B11" s="138" t="s">
        <v>496</v>
      </c>
      <c r="C11" s="139" t="s">
        <v>506</v>
      </c>
      <c r="D11" s="293" t="s">
        <v>247</v>
      </c>
      <c r="E11" s="163" t="s">
        <v>513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Netzgebiet Eisenberg</v>
      </c>
      <c r="D12" s="62" t="s">
        <v>247</v>
      </c>
      <c r="E12" s="165" t="s">
        <v>667</v>
      </c>
      <c r="F12" s="296" t="str">
        <f>VLOOKUP($E12,'BDEW-Standard'!$B$3:$M$158,F$9,0)</f>
        <v>D14</v>
      </c>
      <c r="H12" s="273">
        <f>ROUND(VLOOKUP($E12,'BDEW-Standard'!$B$3:$M$158,H$9,0),7)</f>
        <v>3.1850190999999999</v>
      </c>
      <c r="I12" s="273">
        <f>ROUND(VLOOKUP($E12,'BDEW-Standard'!$B$3:$M$158,I$9,0),7)</f>
        <v>-37.412415500000002</v>
      </c>
      <c r="J12" s="273">
        <f>ROUND(VLOOKUP($E12,'BDEW-Standard'!$B$3:$M$158,J$9,0),7)</f>
        <v>6.1723179000000004</v>
      </c>
      <c r="K12" s="273">
        <f>ROUND(VLOOKUP($E12,'BDEW-Standard'!$B$3:$M$158,K$9,0),7)</f>
        <v>7.6109599999999999E-2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8" si="1">($H12/(1+($I12/($Q$9-$L12))^$J12)+$K12)+MAX($M12*$Q$9+$N12,$O12*$Q$9+$P12)</f>
        <v>0.95508749343949439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Netzgebiet Eisenberg</v>
      </c>
      <c r="D13" s="62" t="s">
        <v>247</v>
      </c>
      <c r="E13" s="165" t="s">
        <v>668</v>
      </c>
      <c r="F13" s="296" t="str">
        <f>VLOOKUP($E13,'BDEW-Standard'!$B$3:$M$158,F$9,0)</f>
        <v>D24</v>
      </c>
      <c r="H13" s="273">
        <f>ROUND(VLOOKUP($E13,'BDEW-Standard'!$B$3:$M$158,H$9,0),7)</f>
        <v>2.5187775000000001</v>
      </c>
      <c r="I13" s="273">
        <f>ROUND(VLOOKUP($E13,'BDEW-Standard'!$B$3:$M$158,I$9,0),7)</f>
        <v>-35.033375399999997</v>
      </c>
      <c r="J13" s="273">
        <f>ROUND(VLOOKUP($E13,'BDEW-Standard'!$B$3:$M$158,J$9,0),7)</f>
        <v>6.2240634000000004</v>
      </c>
      <c r="K13" s="273">
        <f>ROUND(VLOOKUP($E13,'BDEW-Standard'!$B$3:$M$158,K$9,0),7)</f>
        <v>0.10107820000000001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1.0146273685996503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8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Netzgebiet Eisenberg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Netzgebiet Eisenberg</v>
      </c>
      <c r="D15" s="62" t="s">
        <v>247</v>
      </c>
      <c r="E15" s="165" t="s">
        <v>670</v>
      </c>
      <c r="F15" s="296" t="str">
        <f>VLOOKUP($E15,'BDEW-Standard'!$B$3:$M$158,F$9,0)</f>
        <v>MK3</v>
      </c>
      <c r="H15" s="273">
        <f>ROUND(VLOOKUP($E15,'BDEW-Standard'!$B$3:$M$158,H$9,0),7)</f>
        <v>2.7882424000000001</v>
      </c>
      <c r="I15" s="273">
        <f>ROUND(VLOOKUP($E15,'BDEW-Standard'!$B$3:$M$158,I$9,0),7)</f>
        <v>-34.880612999999997</v>
      </c>
      <c r="J15" s="273">
        <f>ROUND(VLOOKUP($E15,'BDEW-Standard'!$B$3:$M$158,J$9,0),7)</f>
        <v>6.5951899000000003</v>
      </c>
      <c r="K15" s="273">
        <f>ROUND(VLOOKUP($E15,'BDEW-Standard'!$B$3:$M$158,K$9,0),7)</f>
        <v>5.4032900000000002E-2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1.0622306107520199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Netzgebiet Eisenberg</v>
      </c>
      <c r="D16" s="62" t="s">
        <v>247</v>
      </c>
      <c r="E16" s="165" t="s">
        <v>669</v>
      </c>
      <c r="F16" s="296" t="str">
        <f>VLOOKUP($E16,'BDEW-Standard'!$B$3:$M$158,F$9,0)</f>
        <v>HA4</v>
      </c>
      <c r="H16" s="273">
        <f>ROUND(VLOOKUP($E16,'BDEW-Standard'!$B$3:$M$158,H$9,0),7)</f>
        <v>4.0196902000000003</v>
      </c>
      <c r="I16" s="273">
        <f>ROUND(VLOOKUP($E16,'BDEW-Standard'!$B$3:$M$158,I$9,0),7)</f>
        <v>-37.828203700000003</v>
      </c>
      <c r="J16" s="273">
        <f>ROUND(VLOOKUP($E16,'BDEW-Standard'!$B$3:$M$158,J$9,0),7)</f>
        <v>8.1593368999999996</v>
      </c>
      <c r="K16" s="273">
        <f>ROUND(VLOOKUP($E16,'BDEW-Standard'!$B$3:$M$158,K$9,0),7)</f>
        <v>4.72845E-2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0.86486713303260787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Netzgebiet Eisenberg</v>
      </c>
      <c r="D17" s="62" t="s">
        <v>247</v>
      </c>
      <c r="E17" s="165" t="s">
        <v>672</v>
      </c>
      <c r="F17" s="296" t="str">
        <f>VLOOKUP($E17,'BDEW-Standard'!$B$3:$M$158,F$9,0)</f>
        <v>KO3</v>
      </c>
      <c r="H17" s="273">
        <f>ROUND(VLOOKUP($E17,'BDEW-Standard'!$B$3:$M$158,H$9,0),7)</f>
        <v>2.7172288</v>
      </c>
      <c r="I17" s="273">
        <f>ROUND(VLOOKUP($E17,'BDEW-Standard'!$B$3:$M$158,I$9,0),7)</f>
        <v>-35.141256300000002</v>
      </c>
      <c r="J17" s="273">
        <f>ROUND(VLOOKUP($E17,'BDEW-Standard'!$B$3:$M$158,J$9,0),7)</f>
        <v>7.1303394999999998</v>
      </c>
      <c r="K17" s="273">
        <f>ROUND(VLOOKUP($E17,'BDEW-Standard'!$B$3:$M$158,K$9,0),7)</f>
        <v>0.14184720000000001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1.0630299199876638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Netzgebiet Eisenberg</v>
      </c>
      <c r="D18" s="62" t="s">
        <v>247</v>
      </c>
      <c r="E18" s="165" t="s">
        <v>671</v>
      </c>
      <c r="F18" s="296" t="str">
        <f>VLOOKUP($E18,'BDEW-Standard'!$B$3:$M$158,F$9,0)</f>
        <v>BD3</v>
      </c>
      <c r="H18" s="273">
        <f>ROUND(VLOOKUP($E18,'BDEW-Standard'!$B$3:$M$158,H$9,0),7)</f>
        <v>2.9177027</v>
      </c>
      <c r="I18" s="273">
        <f>ROUND(VLOOKUP($E18,'BDEW-Standard'!$B$3:$M$158,I$9,0),7)</f>
        <v>-36.179411700000003</v>
      </c>
      <c r="J18" s="273">
        <f>ROUND(VLOOKUP($E18,'BDEW-Standard'!$B$3:$M$158,J$9,0),7)</f>
        <v>5.9265162</v>
      </c>
      <c r="K18" s="273">
        <f>ROUND(VLOOKUP($E18,'BDEW-Standard'!$B$3:$M$158,K$9,0),7)</f>
        <v>0.11519119999999999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1.0656106174494469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Netzgebiet Eisenberg</v>
      </c>
      <c r="D19" s="62"/>
      <c r="E19" s="165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Netzgebiet Eisenberg</v>
      </c>
      <c r="D20" s="62"/>
      <c r="E20" s="165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Netzgebiet Eisenberg</v>
      </c>
      <c r="D21" s="62"/>
      <c r="E21" s="165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Netzgebiet Eisenberg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Netzgebiet Eisenberg</v>
      </c>
      <c r="D23" s="62"/>
      <c r="E23" s="165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Netzgebiet Eisenberg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Netzgebiet Eisenberg</v>
      </c>
      <c r="D25" s="62"/>
      <c r="E25" s="165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Netzgebiet Eisenberg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Netzgebiet Eisenberg</v>
      </c>
      <c r="D27" s="62"/>
      <c r="E27" s="165"/>
      <c r="F27" s="296"/>
      <c r="H27" s="273"/>
      <c r="I27" s="273"/>
      <c r="J27" s="273"/>
      <c r="K27" s="273"/>
      <c r="L27" s="337"/>
      <c r="M27" s="273"/>
      <c r="N27" s="273"/>
      <c r="O27" s="273"/>
      <c r="P27" s="273"/>
      <c r="Q27" s="338"/>
      <c r="R27" s="274"/>
      <c r="S27" s="274"/>
      <c r="T27" s="274"/>
      <c r="U27" s="274"/>
      <c r="V27" s="274"/>
      <c r="W27" s="274"/>
      <c r="X27" s="275"/>
      <c r="Y27" s="292"/>
    </row>
    <row r="28" spans="2:26" s="142" customFormat="1">
      <c r="B28" s="143">
        <v>17</v>
      </c>
      <c r="C28" s="144" t="str">
        <f t="shared" si="0"/>
        <v>Netzgebiet Eisenberg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Netzgebiet Eisenberg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Netzgebiet Eisenberg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Netzgebiet Eisenberg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Netzgebiet Eisenberg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Netzgebiet Eisenberg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Netzgebiet Eisenberg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Netzgebiet Eisenberg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Netzgebiet Eisenberg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Netzgebiet Eisenberg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Netzgebiet Eisenberg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Netzgebiet Eisenberg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Netzgebiet Eisenberg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Netzgebiet Eisenberg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  <ignoredError sqref="C13:C33 C34:C41 Q12:X18 F12:P18 F20:P20 F23:P2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75" style="75" customWidth="1"/>
    <col min="2" max="2" width="15.125" style="75" customWidth="1"/>
    <col min="3" max="3" width="14.75" style="75" customWidth="1"/>
    <col min="4" max="4" width="5.875" style="75" hidden="1" customWidth="1"/>
    <col min="5" max="5" width="5.125" style="75" customWidth="1"/>
    <col min="6" max="12" width="12.75" style="75" customWidth="1"/>
    <col min="13" max="30" width="5.75" style="75" customWidth="1"/>
    <col min="31" max="31" width="11.375" style="75" customWidth="1"/>
    <col min="32" max="16384" width="11.37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Netzgesellschaft Eisenberg 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Netzgebiet Eisenberg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9870097600001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41913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459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0" t="s">
        <v>579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652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645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651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C4" sqref="C4"/>
    </sheetView>
  </sheetViews>
  <sheetFormatPr baseColWidth="10" defaultColWidth="11.375" defaultRowHeight="15"/>
  <cols>
    <col min="1" max="3" width="11.375" style="127"/>
    <col min="4" max="4" width="19.875" style="127" customWidth="1"/>
    <col min="5" max="9" width="16" style="127" customWidth="1"/>
    <col min="10" max="10" width="15.125" style="127" customWidth="1"/>
    <col min="11" max="12" width="16" style="127" customWidth="1"/>
    <col min="13" max="13" width="15.25" style="127" customWidth="1"/>
    <col min="14" max="16384" width="11.375" style="127"/>
  </cols>
  <sheetData>
    <row r="1" spans="1:14">
      <c r="A1" s="211" t="s">
        <v>347</v>
      </c>
      <c r="B1" s="212">
        <v>42173</v>
      </c>
      <c r="D1" s="130" t="s">
        <v>455</v>
      </c>
      <c r="F1" s="213" t="s">
        <v>541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375" defaultRowHeight="15"/>
  <cols>
    <col min="1" max="1" width="9.75" style="253" customWidth="1"/>
    <col min="2" max="2" width="7" style="254" customWidth="1"/>
    <col min="3" max="3" width="27.75" style="233" customWidth="1"/>
    <col min="4" max="10" width="8.875" style="233" customWidth="1"/>
    <col min="11" max="14" width="11.375" style="233" customWidth="1"/>
    <col min="15" max="15" width="12.25" style="127" customWidth="1"/>
    <col min="16" max="16" width="16.625" style="233" customWidth="1"/>
    <col min="17" max="16384" width="11.375" style="233"/>
  </cols>
  <sheetData>
    <row r="1" spans="1:16" s="232" customFormat="1">
      <c r="A1" s="130" t="s">
        <v>456</v>
      </c>
      <c r="B1" s="127"/>
      <c r="D1" s="213" t="s">
        <v>541</v>
      </c>
    </row>
    <row r="2" spans="1:16">
      <c r="A2" s="233"/>
      <c r="B2" s="232" t="s">
        <v>457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458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Susann Eschrich</cp:lastModifiedBy>
  <cp:lastPrinted>2017-01-30T12:22:26Z</cp:lastPrinted>
  <dcterms:created xsi:type="dcterms:W3CDTF">2015-01-15T05:25:41Z</dcterms:created>
  <dcterms:modified xsi:type="dcterms:W3CDTF">2017-02-20T07:32:25Z</dcterms:modified>
</cp:coreProperties>
</file>